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O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<sst xmlns="http://schemas.openxmlformats.org/spreadsheetml/2006/main" count="39" uniqueCount="27">
  <si>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Calcul de ROS, TOS, k , RL</t>
  </si>
  <si>
    <t>ROS =</t>
  </si>
  <si>
    <t>1 + SQR (Pr / Pd)</t>
  </si>
  <si>
    <t>Puissance directe Pd</t>
  </si>
  <si>
    <t>Puissance réfléchie Pr</t>
  </si>
  <si>
    <t>1 - SQR (Pr / Pd)</t>
  </si>
  <si>
    <t>en W</t>
  </si>
  <si>
    <t>TOS =</t>
  </si>
  <si>
    <t>100 x Pr / Pd</t>
  </si>
  <si>
    <t>%</t>
  </si>
  <si>
    <t>k =</t>
  </si>
  <si>
    <t>ROS -1</t>
  </si>
  <si>
    <t>ROS + 1</t>
  </si>
  <si>
    <t>Return Loss =</t>
  </si>
  <si>
    <t>dB</t>
  </si>
  <si>
    <t>-20 log k</t>
  </si>
  <si>
    <t>QRV@wanadoo.fr</t>
  </si>
  <si>
    <t>W</t>
  </si>
  <si>
    <t xml:space="preserve">soit un rapport de: </t>
  </si>
  <si>
    <t xml:space="preserve">Entrer ici les pertes estimées (en dB): </t>
  </si>
  <si>
    <t xml:space="preserve">Puissance réfléchie à l'antenne = </t>
  </si>
  <si>
    <t xml:space="preserve">Puissance directe à l'antenne = </t>
  </si>
  <si>
    <t>Entrer dans les cases jaunes, les puissances mesurées à l'émetteur :</t>
  </si>
  <si>
    <t>Estimation des valeurs à l'antenne</t>
  </si>
  <si>
    <r>
      <t>ROS estimé de l'antenne =</t>
    </r>
    <r>
      <rPr>
        <b/>
        <sz val="10"/>
        <color indexed="12"/>
        <rFont val="Arial"/>
        <family val="2"/>
      </rPr>
      <t xml:space="preserve"> </t>
    </r>
  </si>
  <si>
    <t>http://radio.pagesperso-orange.fr/index.htm</t>
  </si>
  <si>
    <r>
      <t xml:space="preserve">F4EZC /44 - </t>
    </r>
    <r>
      <rPr>
        <sz val="8"/>
        <rFont val="Arial"/>
        <family val="2"/>
      </rPr>
      <t>Ch. BOURRIER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</si>
</sst>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(&quot;0&quot; mW)&quot;"/>
    <numFmt numFmtId="166" formatCode="&quot;(soit: &quot;0.0&quot; dBm)&quot;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u val="single"/>
      <sz val="16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b/>
      <u val="single"/>
      <sz val="16"/>
      <name val="Arial"/>
      <family val="2"/>
    </font>
    <font>
      <b/>
      <i/>
      <sz val="8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Geneva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Geneva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5" borderId="1" applyNumberFormat="0" applyAlignment="0" applyProtection="0"/>
    <xf numFmtId="0" fontId="17" fillId="0" borderId="2" applyNumberFormat="0" applyFill="0" applyAlignment="0" applyProtection="0"/>
    <xf numFmtId="0" fontId="19" fillId="4" borderId="3" applyNumberFormat="0" applyFont="0" applyAlignment="0" applyProtection="0"/>
    <xf numFmtId="0" fontId="20" fillId="7" borderId="1" applyNumberFormat="0" applyAlignment="0" applyProtection="0"/>
    <xf numFmtId="0" fontId="21" fillId="1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7" borderId="0" applyNumberFormat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1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</cellStyleXfs>
  <cellXfs count="64">
    <xf numFmtId="0" fontId="0" fillId="0" borderId="0" xfId="0" applyAlignment="1">
      <alignment/>
    </xf>
    <xf numFmtId="0" fontId="0" fillId="0" borderId="0" xfId="56" applyProtection="1">
      <alignment/>
      <protection/>
    </xf>
    <xf numFmtId="0" fontId="0" fillId="0" borderId="0" xfId="56" applyAlignment="1" applyProtection="1">
      <alignment horizontal="right"/>
      <protection/>
    </xf>
    <xf numFmtId="0" fontId="0" fillId="0" borderId="0" xfId="56" applyAlignment="1" applyProtection="1">
      <alignment horizontal="center"/>
      <protection/>
    </xf>
    <xf numFmtId="0" fontId="0" fillId="0" borderId="10" xfId="56" applyBorder="1" applyProtection="1">
      <alignment/>
      <protection/>
    </xf>
    <xf numFmtId="0" fontId="0" fillId="0" borderId="11" xfId="56" applyBorder="1" applyProtection="1">
      <alignment/>
      <protection/>
    </xf>
    <xf numFmtId="0" fontId="0" fillId="0" borderId="12" xfId="56" applyBorder="1" applyProtection="1">
      <alignment/>
      <protection/>
    </xf>
    <xf numFmtId="0" fontId="0" fillId="0" borderId="13" xfId="56" applyBorder="1" applyProtection="1">
      <alignment/>
      <protection/>
    </xf>
    <xf numFmtId="0" fontId="6" fillId="0" borderId="14" xfId="56" applyFont="1" applyBorder="1" applyAlignment="1" applyProtection="1">
      <alignment horizontal="center"/>
      <protection/>
    </xf>
    <xf numFmtId="0" fontId="0" fillId="0" borderId="15" xfId="56" applyBorder="1" applyProtection="1">
      <alignment/>
      <protection/>
    </xf>
    <xf numFmtId="0" fontId="6" fillId="0" borderId="0" xfId="56" applyFont="1" applyBorder="1" applyAlignment="1" applyProtection="1">
      <alignment horizontal="center"/>
      <protection/>
    </xf>
    <xf numFmtId="0" fontId="0" fillId="0" borderId="16" xfId="56" applyBorder="1" applyProtection="1">
      <alignment/>
      <protection/>
    </xf>
    <xf numFmtId="0" fontId="0" fillId="0" borderId="14" xfId="56" applyBorder="1" applyProtection="1">
      <alignment/>
      <protection/>
    </xf>
    <xf numFmtId="0" fontId="0" fillId="0" borderId="17" xfId="56" applyBorder="1" applyProtection="1">
      <alignment/>
      <protection/>
    </xf>
    <xf numFmtId="0" fontId="7" fillId="0" borderId="0" xfId="56" applyFont="1" applyAlignment="1" applyProtection="1">
      <alignment horizontal="center"/>
      <protection/>
    </xf>
    <xf numFmtId="0" fontId="5" fillId="0" borderId="18" xfId="56" applyFont="1" applyBorder="1" applyAlignment="1" applyProtection="1">
      <alignment horizontal="right"/>
      <protection/>
    </xf>
    <xf numFmtId="0" fontId="6" fillId="0" borderId="19" xfId="56" applyFont="1" applyBorder="1" applyAlignment="1" applyProtection="1">
      <alignment horizontal="center"/>
      <protection/>
    </xf>
    <xf numFmtId="0" fontId="0" fillId="0" borderId="20" xfId="56" applyBorder="1" applyProtection="1">
      <alignment/>
      <protection/>
    </xf>
    <xf numFmtId="0" fontId="7" fillId="18" borderId="21" xfId="56" applyFont="1" applyFill="1" applyBorder="1" applyAlignment="1" applyProtection="1">
      <alignment horizontal="center"/>
      <protection locked="0"/>
    </xf>
    <xf numFmtId="0" fontId="8" fillId="0" borderId="0" xfId="56" applyFont="1" applyProtection="1">
      <alignment/>
      <protection/>
    </xf>
    <xf numFmtId="166" fontId="33" fillId="0" borderId="0" xfId="56" applyNumberFormat="1" applyFont="1" applyAlignment="1" applyProtection="1">
      <alignment horizontal="center"/>
      <protection/>
    </xf>
    <xf numFmtId="165" fontId="8" fillId="0" borderId="0" xfId="56" applyNumberFormat="1" applyFont="1" applyAlignment="1" applyProtection="1">
      <alignment horizontal="center"/>
      <protection/>
    </xf>
    <xf numFmtId="0" fontId="3" fillId="0" borderId="11" xfId="55" applyBorder="1" applyProtection="1">
      <alignment/>
      <protection/>
    </xf>
    <xf numFmtId="0" fontId="3" fillId="0" borderId="12" xfId="55" applyBorder="1" applyProtection="1">
      <alignment/>
      <protection/>
    </xf>
    <xf numFmtId="0" fontId="3" fillId="0" borderId="13" xfId="55" applyBorder="1" applyProtection="1">
      <alignment/>
      <protection/>
    </xf>
    <xf numFmtId="0" fontId="14" fillId="0" borderId="0" xfId="56" applyFont="1" applyAlignment="1" applyProtection="1">
      <alignment horizontal="right"/>
      <protection/>
    </xf>
    <xf numFmtId="2" fontId="10" fillId="0" borderId="22" xfId="56" applyNumberFormat="1" applyFont="1" applyBorder="1" applyAlignment="1" applyProtection="1">
      <alignment horizontal="center"/>
      <protection/>
    </xf>
    <xf numFmtId="0" fontId="6" fillId="0" borderId="14" xfId="55" applyFont="1" applyBorder="1" applyAlignment="1" applyProtection="1">
      <alignment horizontal="center"/>
      <protection/>
    </xf>
    <xf numFmtId="2" fontId="0" fillId="0" borderId="0" xfId="56" applyNumberFormat="1" applyAlignment="1" applyProtection="1">
      <alignment horizontal="center"/>
      <protection/>
    </xf>
    <xf numFmtId="0" fontId="6" fillId="0" borderId="0" xfId="55" applyFont="1" applyBorder="1" applyAlignment="1" applyProtection="1">
      <alignment horizontal="center"/>
      <protection/>
    </xf>
    <xf numFmtId="164" fontId="0" fillId="0" borderId="0" xfId="56" applyNumberFormat="1" applyAlignment="1" applyProtection="1">
      <alignment horizontal="center"/>
      <protection/>
    </xf>
    <xf numFmtId="0" fontId="3" fillId="0" borderId="16" xfId="55" applyBorder="1" applyProtection="1">
      <alignment/>
      <protection/>
    </xf>
    <xf numFmtId="0" fontId="3" fillId="0" borderId="14" xfId="55" applyBorder="1" applyProtection="1">
      <alignment/>
      <protection/>
    </xf>
    <xf numFmtId="0" fontId="3" fillId="0" borderId="17" xfId="55" applyBorder="1" applyProtection="1">
      <alignment/>
      <protection/>
    </xf>
    <xf numFmtId="0" fontId="0" fillId="0" borderId="14" xfId="56" applyBorder="1" applyAlignment="1" applyProtection="1">
      <alignment horizontal="right"/>
      <protection/>
    </xf>
    <xf numFmtId="0" fontId="0" fillId="0" borderId="14" xfId="56" applyBorder="1" applyAlignment="1" applyProtection="1">
      <alignment horizontal="center"/>
      <protection/>
    </xf>
    <xf numFmtId="0" fontId="7" fillId="0" borderId="18" xfId="55" applyFont="1" applyBorder="1" applyProtection="1">
      <alignment/>
      <protection/>
    </xf>
    <xf numFmtId="0" fontId="6" fillId="0" borderId="19" xfId="55" applyFont="1" applyBorder="1" applyAlignment="1" applyProtection="1" quotePrefix="1">
      <alignment horizontal="center"/>
      <protection/>
    </xf>
    <xf numFmtId="0" fontId="0" fillId="0" borderId="0" xfId="56" applyBorder="1" applyProtection="1">
      <alignment/>
      <protection/>
    </xf>
    <xf numFmtId="0" fontId="0" fillId="0" borderId="0" xfId="56" applyBorder="1" applyAlignment="1" applyProtection="1">
      <alignment horizontal="right"/>
      <protection/>
    </xf>
    <xf numFmtId="0" fontId="0" fillId="0" borderId="0" xfId="56" applyBorder="1" applyAlignment="1" applyProtection="1">
      <alignment horizontal="center"/>
      <protection/>
    </xf>
    <xf numFmtId="0" fontId="7" fillId="0" borderId="0" xfId="55" applyFont="1" applyBorder="1" applyProtection="1">
      <alignment/>
      <protection/>
    </xf>
    <xf numFmtId="0" fontId="6" fillId="0" borderId="0" xfId="55" applyFont="1" applyBorder="1" applyAlignment="1" applyProtection="1" quotePrefix="1">
      <alignment horizontal="center"/>
      <protection/>
    </xf>
    <xf numFmtId="0" fontId="7" fillId="0" borderId="0" xfId="56" applyFont="1" applyProtection="1">
      <alignment/>
      <protection/>
    </xf>
    <xf numFmtId="2" fontId="13" fillId="0" borderId="0" xfId="56" applyNumberFormat="1" applyFont="1" applyAlignment="1" applyProtection="1">
      <alignment horizontal="center"/>
      <protection/>
    </xf>
    <xf numFmtId="164" fontId="0" fillId="0" borderId="22" xfId="56" applyNumberFormat="1" applyFont="1" applyFill="1" applyBorder="1" applyAlignment="1" applyProtection="1">
      <alignment horizontal="center"/>
      <protection/>
    </xf>
    <xf numFmtId="0" fontId="8" fillId="0" borderId="0" xfId="56" applyFont="1" applyAlignment="1" applyProtection="1">
      <alignment horizontal="left"/>
      <protection/>
    </xf>
    <xf numFmtId="0" fontId="1" fillId="0" borderId="0" xfId="47" applyAlignment="1" applyProtection="1">
      <alignment horizontal="left"/>
      <protection/>
    </xf>
    <xf numFmtId="0" fontId="4" fillId="0" borderId="0" xfId="56" applyFont="1" applyAlignment="1" applyProtection="1">
      <alignment horizontal="center"/>
      <protection/>
    </xf>
    <xf numFmtId="0" fontId="12" fillId="0" borderId="0" xfId="56" applyFont="1" applyBorder="1" applyAlignment="1" applyProtection="1">
      <alignment horizontal="center"/>
      <protection/>
    </xf>
    <xf numFmtId="0" fontId="0" fillId="0" borderId="0" xfId="56" applyAlignment="1" applyProtection="1">
      <alignment horizontal="center"/>
      <protection/>
    </xf>
    <xf numFmtId="0" fontId="0" fillId="0" borderId="15" xfId="56" applyBorder="1" applyAlignment="1" applyProtection="1">
      <alignment horizontal="center"/>
      <protection/>
    </xf>
    <xf numFmtId="0" fontId="0" fillId="0" borderId="0" xfId="56" applyAlignment="1" applyProtection="1">
      <alignment horizontal="right"/>
      <protection/>
    </xf>
    <xf numFmtId="0" fontId="0" fillId="0" borderId="0" xfId="56" applyBorder="1" applyAlignment="1" applyProtection="1">
      <alignment horizontal="right"/>
      <protection/>
    </xf>
    <xf numFmtId="0" fontId="5" fillId="0" borderId="10" xfId="56" applyFont="1" applyBorder="1" applyAlignment="1" applyProtection="1">
      <alignment horizontal="right" vertical="center"/>
      <protection/>
    </xf>
    <xf numFmtId="0" fontId="5" fillId="0" borderId="10" xfId="55" applyFont="1" applyBorder="1" applyAlignment="1" applyProtection="1">
      <alignment horizontal="right" vertical="center"/>
      <protection/>
    </xf>
    <xf numFmtId="0" fontId="0" fillId="0" borderId="23" xfId="56" applyBorder="1" applyAlignment="1" applyProtection="1">
      <alignment horizontal="right"/>
      <protection/>
    </xf>
    <xf numFmtId="0" fontId="14" fillId="0" borderId="0" xfId="56" applyFont="1" applyAlignment="1" applyProtection="1">
      <alignment horizontal="right"/>
      <protection/>
    </xf>
    <xf numFmtId="0" fontId="14" fillId="0" borderId="0" xfId="56" applyFont="1" applyBorder="1" applyAlignment="1" applyProtection="1">
      <alignment horizontal="right"/>
      <protection/>
    </xf>
    <xf numFmtId="0" fontId="0" fillId="0" borderId="0" xfId="56" applyFont="1" applyAlignment="1" applyProtection="1">
      <alignment horizontal="left"/>
      <protection/>
    </xf>
    <xf numFmtId="0" fontId="0" fillId="0" borderId="0" xfId="56" applyFont="1" applyAlignment="1" applyProtection="1">
      <alignment horizontal="center"/>
      <protection/>
    </xf>
    <xf numFmtId="0" fontId="9" fillId="0" borderId="0" xfId="56" applyFont="1" applyAlignment="1" applyProtection="1">
      <alignment horizontal="left"/>
      <protection/>
    </xf>
    <xf numFmtId="0" fontId="11" fillId="0" borderId="0" xfId="56" applyFont="1" applyAlignment="1" applyProtection="1">
      <alignment horizontal="right"/>
      <protection/>
    </xf>
    <xf numFmtId="0" fontId="22" fillId="0" borderId="0" xfId="48" applyAlignment="1" applyProtection="1">
      <alignment horizont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en hypertexte_ROSant 2" xfId="47"/>
    <cellStyle name="Lien hypertexte_Talco49-2011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_ROS 2" xfId="55"/>
    <cellStyle name="Normal_ROSant 2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dio.pagesperso-orange.fr/index.htm" TargetMode="External" /><Relationship Id="rId2" Type="http://schemas.openxmlformats.org/officeDocument/2006/relationships/hyperlink" Target="mailto:QRV@wanadoo.f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zoomScalePageLayoutView="0" workbookViewId="0" topLeftCell="A1">
      <selection activeCell="B8" sqref="B8"/>
    </sheetView>
  </sheetViews>
  <sheetFormatPr defaultColWidth="11.421875" defaultRowHeight="12.75"/>
  <cols>
    <col min="1" max="1" width="4.140625" style="1" customWidth="1"/>
    <col min="2" max="2" width="18.8515625" style="2" customWidth="1"/>
    <col min="3" max="3" width="14.28125" style="3" customWidth="1"/>
    <col min="4" max="4" width="20.421875" style="1" customWidth="1"/>
    <col min="5" max="6" width="4.28125" style="1" customWidth="1"/>
    <col min="7" max="7" width="13.421875" style="1" customWidth="1"/>
    <col min="8" max="8" width="18.28125" style="1" customWidth="1"/>
    <col min="9" max="9" width="4.00390625" style="1" customWidth="1"/>
    <col min="10" max="12" width="2.8515625" style="1" customWidth="1"/>
    <col min="13" max="16384" width="11.421875" style="1" customWidth="1"/>
  </cols>
  <sheetData>
    <row r="1" ht="10.5" customHeight="1">
      <c r="F1" s="4"/>
    </row>
    <row r="2" spans="2:9" ht="17.25" customHeight="1">
      <c r="B2" s="48" t="s">
        <v>0</v>
      </c>
      <c r="C2" s="48"/>
      <c r="D2" s="48"/>
      <c r="F2" s="4"/>
      <c r="G2" s="5"/>
      <c r="H2" s="6"/>
      <c r="I2" s="7"/>
    </row>
    <row r="3" spans="6:9" ht="14.25">
      <c r="F3" s="4"/>
      <c r="G3" s="54" t="s">
        <v>1</v>
      </c>
      <c r="H3" s="8" t="s">
        <v>2</v>
      </c>
      <c r="I3" s="9"/>
    </row>
    <row r="4" spans="1:9" ht="14.25">
      <c r="A4" s="50" t="s">
        <v>22</v>
      </c>
      <c r="B4" s="50"/>
      <c r="C4" s="50"/>
      <c r="D4" s="50"/>
      <c r="E4" s="51"/>
      <c r="F4" s="4"/>
      <c r="G4" s="54"/>
      <c r="H4" s="10" t="s">
        <v>5</v>
      </c>
      <c r="I4" s="9"/>
    </row>
    <row r="5" spans="6:9" ht="11.25" customHeight="1">
      <c r="F5" s="4"/>
      <c r="G5" s="11"/>
      <c r="H5" s="12"/>
      <c r="I5" s="13"/>
    </row>
    <row r="6" spans="2:6" ht="12.75">
      <c r="B6" s="14" t="s">
        <v>3</v>
      </c>
      <c r="D6" s="14" t="s">
        <v>4</v>
      </c>
      <c r="F6" s="4"/>
    </row>
    <row r="7" spans="2:9" ht="18.75" thickBot="1">
      <c r="B7" s="14" t="s">
        <v>6</v>
      </c>
      <c r="D7" s="14" t="s">
        <v>6</v>
      </c>
      <c r="F7" s="4"/>
      <c r="G7" s="15" t="s">
        <v>7</v>
      </c>
      <c r="H7" s="16" t="s">
        <v>8</v>
      </c>
      <c r="I7" s="17"/>
    </row>
    <row r="8" spans="2:6" ht="13.5" thickBot="1">
      <c r="B8" s="18">
        <v>12.5</v>
      </c>
      <c r="D8" s="18">
        <v>0.2</v>
      </c>
      <c r="F8" s="4"/>
    </row>
    <row r="9" spans="1:9" ht="12.75">
      <c r="A9" s="19"/>
      <c r="B9" s="20">
        <f>10*LOG(B8*1000)</f>
        <v>40.96910013008056</v>
      </c>
      <c r="D9" s="21">
        <f>D8*1000</f>
        <v>200</v>
      </c>
      <c r="F9" s="4"/>
      <c r="G9" s="22"/>
      <c r="H9" s="23"/>
      <c r="I9" s="24"/>
    </row>
    <row r="10" spans="2:9" ht="13.5" customHeight="1">
      <c r="B10" s="25" t="s">
        <v>1</v>
      </c>
      <c r="C10" s="26">
        <f>(1+SQRT(D8/B8))/(1-SQRT(D8/B8))</f>
        <v>1.2896160699323884</v>
      </c>
      <c r="F10" s="4"/>
      <c r="G10" s="55" t="s">
        <v>10</v>
      </c>
      <c r="H10" s="27" t="s">
        <v>11</v>
      </c>
      <c r="I10" s="9"/>
    </row>
    <row r="11" spans="2:9" ht="13.5" customHeight="1">
      <c r="B11" s="2" t="s">
        <v>7</v>
      </c>
      <c r="C11" s="28">
        <f>D8/B8*100</f>
        <v>1.6</v>
      </c>
      <c r="D11" s="1" t="s">
        <v>9</v>
      </c>
      <c r="F11" s="4"/>
      <c r="G11" s="55"/>
      <c r="H11" s="29" t="s">
        <v>12</v>
      </c>
      <c r="I11" s="9"/>
    </row>
    <row r="12" spans="2:9" ht="13.5" customHeight="1">
      <c r="B12" s="2" t="s">
        <v>10</v>
      </c>
      <c r="C12" s="30">
        <f>(C10-1)/(C10+1)</f>
        <v>0.1264911064067351</v>
      </c>
      <c r="F12" s="4"/>
      <c r="G12" s="31"/>
      <c r="H12" s="32"/>
      <c r="I12" s="33"/>
    </row>
    <row r="13" spans="2:6" ht="13.5" customHeight="1">
      <c r="B13" s="2" t="s">
        <v>13</v>
      </c>
      <c r="C13" s="28">
        <f>-20*LOG(C12)</f>
        <v>17.958800173440757</v>
      </c>
      <c r="D13" s="1" t="s">
        <v>14</v>
      </c>
      <c r="F13" s="4"/>
    </row>
    <row r="14" spans="1:9" ht="14.25" customHeight="1">
      <c r="A14" s="12"/>
      <c r="B14" s="34"/>
      <c r="C14" s="35"/>
      <c r="D14" s="12"/>
      <c r="E14" s="12"/>
      <c r="F14" s="4"/>
      <c r="G14" s="36" t="s">
        <v>13</v>
      </c>
      <c r="H14" s="37" t="s">
        <v>15</v>
      </c>
      <c r="I14" s="17"/>
    </row>
    <row r="15" spans="1:9" ht="6.75" customHeight="1">
      <c r="A15" s="38"/>
      <c r="B15" s="39"/>
      <c r="C15" s="40"/>
      <c r="D15" s="38"/>
      <c r="E15" s="38"/>
      <c r="F15" s="4"/>
      <c r="G15" s="41"/>
      <c r="H15" s="42"/>
      <c r="I15" s="38"/>
    </row>
    <row r="16" spans="1:9" ht="22.5" customHeight="1">
      <c r="A16" s="38"/>
      <c r="B16" s="49" t="s">
        <v>23</v>
      </c>
      <c r="C16" s="49"/>
      <c r="D16" s="49"/>
      <c r="E16" s="38"/>
      <c r="F16" s="4"/>
      <c r="G16" s="41"/>
      <c r="H16" s="42"/>
      <c r="I16" s="38"/>
    </row>
    <row r="17" ht="10.5" customHeight="1" thickBot="1">
      <c r="F17" s="4"/>
    </row>
    <row r="18" spans="2:9" ht="13.5" thickBot="1">
      <c r="B18" s="52" t="s">
        <v>19</v>
      </c>
      <c r="C18" s="56"/>
      <c r="D18" s="18">
        <v>2</v>
      </c>
      <c r="E18" s="43" t="s">
        <v>14</v>
      </c>
      <c r="F18" s="4"/>
      <c r="G18" s="59"/>
      <c r="H18" s="59"/>
      <c r="I18" s="59"/>
    </row>
    <row r="19" spans="2:9" ht="12.75">
      <c r="B19" s="62" t="s">
        <v>18</v>
      </c>
      <c r="C19" s="62"/>
      <c r="D19" s="44">
        <f>10^(D18/10)</f>
        <v>1.5848931924611136</v>
      </c>
      <c r="F19" s="4"/>
      <c r="G19" s="60"/>
      <c r="H19" s="60"/>
      <c r="I19" s="60"/>
    </row>
    <row r="20" spans="2:8" ht="12.75">
      <c r="B20" s="52" t="s">
        <v>21</v>
      </c>
      <c r="C20" s="53"/>
      <c r="D20" s="45">
        <f>B8/D19</f>
        <v>7.886966806002415</v>
      </c>
      <c r="E20" s="43" t="s">
        <v>17</v>
      </c>
      <c r="F20" s="4"/>
      <c r="G20" s="46"/>
      <c r="H20" s="46"/>
    </row>
    <row r="21" spans="2:9" ht="12.75">
      <c r="B21" s="52" t="s">
        <v>20</v>
      </c>
      <c r="C21" s="53"/>
      <c r="D21" s="45">
        <f>D8*D19</f>
        <v>0.31697863849222274</v>
      </c>
      <c r="E21" s="43" t="s">
        <v>17</v>
      </c>
      <c r="F21" s="4"/>
      <c r="G21" s="63" t="s">
        <v>25</v>
      </c>
      <c r="H21" s="63"/>
      <c r="I21" s="63"/>
    </row>
    <row r="22" spans="6:8" ht="12.75">
      <c r="F22" s="4"/>
      <c r="G22" s="47" t="s">
        <v>16</v>
      </c>
      <c r="H22" s="47"/>
    </row>
    <row r="23" spans="2:8" ht="15.75">
      <c r="B23" s="57" t="s">
        <v>24</v>
      </c>
      <c r="C23" s="58"/>
      <c r="D23" s="26">
        <f>(1+SQRT(D21/D20))/(1-SQRT(D21/D20))</f>
        <v>1.5014849235096526</v>
      </c>
      <c r="F23" s="4"/>
      <c r="G23" s="61" t="s">
        <v>26</v>
      </c>
      <c r="H23" s="61"/>
    </row>
    <row r="24" spans="3:6" ht="12.75">
      <c r="C24" s="2" t="s">
        <v>7</v>
      </c>
      <c r="D24" s="28">
        <f>D21/D20*100</f>
        <v>4.019018290415329</v>
      </c>
      <c r="E24" s="1" t="s">
        <v>9</v>
      </c>
      <c r="F24" s="4"/>
    </row>
    <row r="25" spans="3:6" ht="12.75">
      <c r="C25" s="2" t="s">
        <v>10</v>
      </c>
      <c r="D25" s="30">
        <f>(D23-1)/(D23+1)</f>
        <v>0.2004748934509089</v>
      </c>
      <c r="F25" s="4"/>
    </row>
    <row r="26" spans="3:6" ht="12.75">
      <c r="C26" s="2" t="s">
        <v>13</v>
      </c>
      <c r="D26" s="28">
        <f>-20*LOG(D25)</f>
        <v>13.958800173440753</v>
      </c>
      <c r="E26" s="1" t="s">
        <v>14</v>
      </c>
      <c r="F26" s="4"/>
    </row>
    <row r="27" ht="12.75">
      <c r="F27" s="4"/>
    </row>
    <row r="28" ht="14.25" customHeight="1"/>
  </sheetData>
  <sheetProtection sheet="1" objects="1" scenarios="1"/>
  <mergeCells count="14">
    <mergeCell ref="B23:C23"/>
    <mergeCell ref="G18:I18"/>
    <mergeCell ref="G19:I19"/>
    <mergeCell ref="G23:H23"/>
    <mergeCell ref="B19:C19"/>
    <mergeCell ref="G21:I21"/>
    <mergeCell ref="B21:C21"/>
    <mergeCell ref="B2:D2"/>
    <mergeCell ref="B16:D16"/>
    <mergeCell ref="A4:E4"/>
    <mergeCell ref="B20:C20"/>
    <mergeCell ref="G3:G4"/>
    <mergeCell ref="G10:G11"/>
    <mergeCell ref="B18:C18"/>
  </mergeCells>
  <conditionalFormatting sqref="C10 D23">
    <cfRule type="cellIs" priority="1" dxfId="2" operator="greaterThanOrEqual" stopIfTrue="1">
      <formula>1.5</formula>
    </cfRule>
    <cfRule type="cellIs" priority="2" dxfId="0" operator="lessThan" stopIfTrue="1">
      <formula>0</formula>
    </cfRule>
  </conditionalFormatting>
  <conditionalFormatting sqref="D21">
    <cfRule type="cellIs" priority="3" dxfId="0" operator="greaterThan" stopIfTrue="1">
      <formula>$D$20</formula>
    </cfRule>
  </conditionalFormatting>
  <hyperlinks>
    <hyperlink ref="G21" r:id="rId1" display="http://radio.pagesperso-orange.fr/index.htm"/>
    <hyperlink ref="G22" r:id="rId2" display="QRV@wanadoo.fr"/>
  </hyperlinks>
  <printOptions/>
  <pageMargins left="0.787401575" right="0.787401575" top="0.984251969" bottom="0.984251969" header="0.4921259845" footer="0.4921259845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 ROS Tx et estimations antenne</dc:title>
  <dc:subject/>
  <dc:creator>F4EZC</dc:creator>
  <cp:keywords/>
  <dc:description/>
  <cp:lastModifiedBy>Christophe BOURRIER</cp:lastModifiedBy>
  <dcterms:created xsi:type="dcterms:W3CDTF">2007-09-19T06:54:47Z</dcterms:created>
  <dcterms:modified xsi:type="dcterms:W3CDTF">2012-05-13T17:28:02Z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